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5180" windowHeight="7815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E72" i="1" l="1"/>
  <c r="E71" i="1" s="1"/>
  <c r="E86" i="1" s="1"/>
  <c r="E67" i="1"/>
  <c r="E66" i="1"/>
  <c r="E63" i="1"/>
  <c r="E62" i="1"/>
  <c r="E61" i="1"/>
  <c r="E60" i="1"/>
  <c r="E51" i="1"/>
  <c r="E52" i="1"/>
  <c r="E53" i="1"/>
  <c r="E54" i="1"/>
  <c r="E55" i="1"/>
  <c r="E56" i="1"/>
  <c r="E57" i="1"/>
  <c r="E58" i="1"/>
  <c r="E59" i="1"/>
  <c r="E50" i="1"/>
  <c r="E44" i="1"/>
  <c r="E43" i="1"/>
  <c r="E41" i="1" s="1"/>
  <c r="E81" i="1" s="1"/>
  <c r="E38" i="1"/>
  <c r="E39" i="1"/>
  <c r="E36" i="1"/>
  <c r="E37" i="1"/>
  <c r="E35" i="1"/>
  <c r="E29" i="1"/>
  <c r="E30" i="1"/>
  <c r="E28" i="1"/>
  <c r="E10" i="1"/>
  <c r="E11" i="1"/>
  <c r="E12" i="1"/>
  <c r="E13" i="1"/>
  <c r="E14" i="1"/>
  <c r="E16" i="1"/>
  <c r="E18" i="1"/>
  <c r="E19" i="1"/>
  <c r="E20" i="1"/>
  <c r="E21" i="1"/>
  <c r="E22" i="1"/>
  <c r="E23" i="1"/>
  <c r="E24" i="1"/>
  <c r="E25" i="1"/>
  <c r="E9" i="1"/>
  <c r="E27" i="1" l="1"/>
  <c r="E79" i="1" s="1"/>
  <c r="E65" i="1"/>
  <c r="E85" i="1" s="1"/>
  <c r="E49" i="1"/>
  <c r="E83" i="1" s="1"/>
  <c r="E34" i="1"/>
  <c r="E80" i="1" s="1"/>
  <c r="E8" i="1"/>
  <c r="E78" i="1" s="1"/>
  <c r="E95" i="1" l="1"/>
  <c r="E96" i="1" s="1"/>
  <c r="E97" i="1" s="1"/>
</calcChain>
</file>

<file path=xl/sharedStrings.xml><?xml version="1.0" encoding="utf-8"?>
<sst xmlns="http://schemas.openxmlformats.org/spreadsheetml/2006/main" count="132" uniqueCount="91">
  <si>
    <t>CENOVÁ NABÍDKA</t>
  </si>
  <si>
    <t>Zakázka: Kompletní rekonstrukce střešní krytiny bytového domu na adrese</t>
  </si>
  <si>
    <t xml:space="preserve">Objednatel: Bytové družstvo Petra Rezka 4, Petra Rezka 1190/4, 140 00  Praha 4 </t>
  </si>
  <si>
    <t>Popis</t>
  </si>
  <si>
    <t>Množství</t>
  </si>
  <si>
    <t>MJ</t>
  </si>
  <si>
    <t>Jedn.cena</t>
  </si>
  <si>
    <t>Celkem</t>
  </si>
  <si>
    <t>Taška základní Bramac Moravská taška</t>
  </si>
  <si>
    <t>ks</t>
  </si>
  <si>
    <t>Taška větrací Bramac Moravská taška</t>
  </si>
  <si>
    <t>Taška poloviční Bramac Moravská taška</t>
  </si>
  <si>
    <t>Hřebenáč Bramac Moravská taška</t>
  </si>
  <si>
    <t>Příchytky Bramac Moravská taška</t>
  </si>
  <si>
    <t xml:space="preserve">              Petra Rezka 1190/4, Praha 4 - Nusle</t>
  </si>
  <si>
    <t xml:space="preserve">Odvětrání kanalizace komplet Bramac  </t>
  </si>
  <si>
    <t>Moravská taška</t>
  </si>
  <si>
    <t>Stoupací plošina komplet š. 80 cm Bramac</t>
  </si>
  <si>
    <t>Držák hřebenové latě</t>
  </si>
  <si>
    <t>Větrací pás hřebene FIGAROL Bramac</t>
  </si>
  <si>
    <t>rolí</t>
  </si>
  <si>
    <t>Větrací mřížka Bramac</t>
  </si>
  <si>
    <t>bm</t>
  </si>
  <si>
    <t>Větrací pás okapní Bramac</t>
  </si>
  <si>
    <t>Okapnička k fólii</t>
  </si>
  <si>
    <t>Střešní latě impregnované 4x6</t>
  </si>
  <si>
    <t>role</t>
  </si>
  <si>
    <t>Materiál</t>
  </si>
  <si>
    <t xml:space="preserve">STŘEŠNÍ KRYTINA </t>
  </si>
  <si>
    <t>Demontáž + montáž komplet</t>
  </si>
  <si>
    <t>Impregnace stávajícího krovu</t>
  </si>
  <si>
    <t>m2</t>
  </si>
  <si>
    <t>Demontáž stávající krytiny komplet</t>
  </si>
  <si>
    <t>Montáž krytiny komplet (fólie, latě, krytina)</t>
  </si>
  <si>
    <t>Lůžková žlab rš. 670 mm</t>
  </si>
  <si>
    <t>Krycí plech pod střešní tašky rš. 250 mm</t>
  </si>
  <si>
    <t>Oplechování komínů</t>
  </si>
  <si>
    <t>Oplechování světliků rš. 670 mm</t>
  </si>
  <si>
    <t>Úhlové oplechování rš. 500 mm</t>
  </si>
  <si>
    <t>Montáž</t>
  </si>
  <si>
    <t xml:space="preserve">Montáž okapového systému a oplechování </t>
  </si>
  <si>
    <t>komplet</t>
  </si>
  <si>
    <t>Montáž oplechování komínů</t>
  </si>
  <si>
    <t>Fólie pod krytinu DELTA TRELA PLUS</t>
  </si>
  <si>
    <t>Příponky ke krytině</t>
  </si>
  <si>
    <t>Pokladní plech rš. 330 mm</t>
  </si>
  <si>
    <t>Lůžkový žlab rš. 670 mm</t>
  </si>
  <si>
    <t>Štít rš. 200 mm</t>
  </si>
  <si>
    <t>Žlab podokapní rš. 330 mm</t>
  </si>
  <si>
    <t>Hák rš. 330 mm</t>
  </si>
  <si>
    <t>Čela žlabu rš. 330 mm</t>
  </si>
  <si>
    <t>Koleno lisované 100 mm</t>
  </si>
  <si>
    <t>Výtokové koleno 100 mm</t>
  </si>
  <si>
    <t>Roura 100 mm</t>
  </si>
  <si>
    <t>Spony</t>
  </si>
  <si>
    <t>Montáž komplet</t>
  </si>
  <si>
    <t>OPRAVA KOMÍNŮ</t>
  </si>
  <si>
    <t>Oprava komínů včetně lešení</t>
  </si>
  <si>
    <t>Materiál + montáž</t>
  </si>
  <si>
    <t>REKONSTRUKCE KOMPLET</t>
  </si>
  <si>
    <t>POPIS</t>
  </si>
  <si>
    <t>CENA CELKEM</t>
  </si>
  <si>
    <t>Střešní krytina materiál komplet</t>
  </si>
  <si>
    <t>Střešní krytina montáž komplet</t>
  </si>
  <si>
    <t>Vikýře falcovaná krytina + okap. systém</t>
  </si>
  <si>
    <t>Oprava komínů komplet</t>
  </si>
  <si>
    <t>Úprava hromosvodu vč. revize</t>
  </si>
  <si>
    <t>Zastřešení světlíků 3 ks</t>
  </si>
  <si>
    <t>Kontejner 3 m3 5 ks</t>
  </si>
  <si>
    <t>Stavební výtah</t>
  </si>
  <si>
    <t>Spojovací materiál</t>
  </si>
  <si>
    <t>Přesun hmot + ostatní režie</t>
  </si>
  <si>
    <t>CENA CELKEM BEZ DPH</t>
  </si>
  <si>
    <t>CELKEM CENA S DPH</t>
  </si>
  <si>
    <t>SAZBA DPH 15 %</t>
  </si>
  <si>
    <t>OKAP. SYSTÉM A OPLECHOVÁNÍ V PROVEDENÍ BAREVNÝ POZINK 0,55 mm</t>
  </si>
  <si>
    <t>OKAPOVÝ SYSTÉM VIKÝŘE</t>
  </si>
  <si>
    <t xml:space="preserve">FALCOVANÁ PLECHOVÁ KRYTINA NA VIKÝŘE - BAR. POZINK tl. 0,55 mm </t>
  </si>
  <si>
    <t>Krytina tl. 0,55 mm rš. 670 mm</t>
  </si>
  <si>
    <t>V Praze dne 26.1.2016</t>
  </si>
  <si>
    <t>Josef Verner, jednatel</t>
  </si>
  <si>
    <t>Výlezové okno Velux GVK 0000Z 46x61 cm</t>
  </si>
  <si>
    <t>Kotlík 100 mm</t>
  </si>
  <si>
    <t xml:space="preserve">Montáž krytiny vikýřů </t>
  </si>
  <si>
    <t xml:space="preserve">Montáž okap. systému a oplechování vikýřů  </t>
  </si>
  <si>
    <t>Difuzní folie Bramac TOP RU RESISTANT</t>
  </si>
  <si>
    <t>Okapový systém a oplechování barevný pozink montáž</t>
  </si>
  <si>
    <t>Okapový systém a oplechování barevný pozink materiál</t>
  </si>
  <si>
    <t>barevný pozink materiál komplet</t>
  </si>
  <si>
    <t>barevný pozink montáž komplet</t>
  </si>
  <si>
    <t>včetně horolezecké techniky při montáži KP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</si>
</sst>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č&quot;_-;\-* #,##0.00\ &quot;Kč&quot;_-;_-* &quot;-&quot;??\ &quot;Kč&quot;_-;_-@_-"/>
  </numFmts>
  <fonts count="8" x14ac:knownFonts="1">
    <font>
      <sz val="11"/>
      <color theme="1"/>
      <name val="Calibri"/>
      <family val="2"/>
      <charset val="238"/>
      <scheme val="minor"/>
    </font>
    <font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Border="1"/>
    <xf numFmtId="0" fontId="1" fillId="0" borderId="0" xfId="0" applyFont="1" applyBorder="1"/>
    <xf numFmtId="0" fontId="4" fillId="0" borderId="0" xfId="0" applyFont="1"/>
    <xf numFmtId="0" fontId="2" fillId="0" borderId="0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10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6" fillId="0" borderId="0" xfId="0" applyFont="1"/>
    <xf numFmtId="0" fontId="4" fillId="0" borderId="8" xfId="0" applyFont="1" applyBorder="1"/>
    <xf numFmtId="0" fontId="4" fillId="0" borderId="10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4" fillId="0" borderId="9" xfId="0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5" fillId="0" borderId="14" xfId="0" applyFont="1" applyBorder="1"/>
    <xf numFmtId="0" fontId="1" fillId="0" borderId="15" xfId="0" applyFont="1" applyBorder="1" applyAlignment="1">
      <alignment horizontal="right"/>
    </xf>
    <xf numFmtId="0" fontId="1" fillId="0" borderId="16" xfId="0" applyFont="1" applyBorder="1" applyAlignment="1">
      <alignment horizontal="right"/>
    </xf>
    <xf numFmtId="0" fontId="2" fillId="0" borderId="17" xfId="0" applyFont="1" applyBorder="1"/>
    <xf numFmtId="0" fontId="2" fillId="0" borderId="18" xfId="0" applyFont="1" applyBorder="1" applyAlignment="1">
      <alignment horizontal="right"/>
    </xf>
    <xf numFmtId="0" fontId="2" fillId="0" borderId="19" xfId="0" applyFont="1" applyBorder="1"/>
    <xf numFmtId="0" fontId="2" fillId="0" borderId="20" xfId="0" applyFont="1" applyBorder="1" applyAlignment="1">
      <alignment horizontal="right"/>
    </xf>
    <xf numFmtId="0" fontId="2" fillId="0" borderId="21" xfId="0" applyFont="1" applyBorder="1"/>
    <xf numFmtId="0" fontId="2" fillId="0" borderId="22" xfId="0" applyFont="1" applyBorder="1" applyAlignment="1">
      <alignment horizontal="right"/>
    </xf>
    <xf numFmtId="0" fontId="3" fillId="0" borderId="23" xfId="0" applyFont="1" applyBorder="1"/>
    <xf numFmtId="0" fontId="3" fillId="0" borderId="24" xfId="0" applyFont="1" applyBorder="1" applyAlignment="1">
      <alignment horizontal="right"/>
    </xf>
    <xf numFmtId="0" fontId="4" fillId="0" borderId="21" xfId="0" applyFont="1" applyBorder="1"/>
    <xf numFmtId="0" fontId="4" fillId="0" borderId="22" xfId="0" applyFont="1" applyBorder="1" applyAlignment="1">
      <alignment horizontal="right"/>
    </xf>
    <xf numFmtId="0" fontId="4" fillId="0" borderId="25" xfId="0" applyFont="1" applyBorder="1"/>
    <xf numFmtId="0" fontId="2" fillId="0" borderId="23" xfId="0" applyFont="1" applyBorder="1"/>
    <xf numFmtId="0" fontId="2" fillId="0" borderId="26" xfId="0" applyFont="1" applyBorder="1"/>
    <xf numFmtId="0" fontId="2" fillId="0" borderId="25" xfId="0" applyFont="1" applyBorder="1"/>
    <xf numFmtId="0" fontId="4" fillId="0" borderId="23" xfId="0" applyFont="1" applyBorder="1"/>
    <xf numFmtId="0" fontId="2" fillId="0" borderId="29" xfId="0" applyFont="1" applyBorder="1"/>
    <xf numFmtId="0" fontId="2" fillId="0" borderId="30" xfId="0" applyFont="1" applyBorder="1" applyAlignment="1">
      <alignment horizontal="right"/>
    </xf>
    <xf numFmtId="0" fontId="4" fillId="0" borderId="29" xfId="0" applyFont="1" applyBorder="1"/>
    <xf numFmtId="0" fontId="4" fillId="0" borderId="19" xfId="0" applyFont="1" applyBorder="1"/>
    <xf numFmtId="0" fontId="6" fillId="0" borderId="17" xfId="0" applyFont="1" applyBorder="1"/>
    <xf numFmtId="0" fontId="6" fillId="0" borderId="0" xfId="0" applyFont="1" applyBorder="1" applyAlignment="1">
      <alignment horizontal="right"/>
    </xf>
    <xf numFmtId="0" fontId="6" fillId="0" borderId="18" xfId="0" applyFont="1" applyBorder="1" applyAlignment="1">
      <alignment horizontal="right"/>
    </xf>
    <xf numFmtId="0" fontId="4" fillId="0" borderId="32" xfId="0" applyFont="1" applyBorder="1"/>
    <xf numFmtId="0" fontId="4" fillId="0" borderId="33" xfId="0" applyFont="1" applyBorder="1" applyAlignment="1">
      <alignment horizontal="right"/>
    </xf>
    <xf numFmtId="0" fontId="4" fillId="0" borderId="34" xfId="0" applyFont="1" applyBorder="1" applyAlignment="1">
      <alignment horizontal="right"/>
    </xf>
    <xf numFmtId="0" fontId="4" fillId="0" borderId="35" xfId="0" applyFont="1" applyBorder="1" applyAlignment="1">
      <alignment horizontal="right"/>
    </xf>
    <xf numFmtId="2" fontId="2" fillId="0" borderId="1" xfId="0" applyNumberFormat="1" applyFont="1" applyBorder="1" applyAlignment="1">
      <alignment horizontal="right"/>
    </xf>
    <xf numFmtId="2" fontId="2" fillId="0" borderId="12" xfId="0" applyNumberFormat="1" applyFont="1" applyBorder="1" applyAlignment="1">
      <alignment horizontal="right"/>
    </xf>
    <xf numFmtId="44" fontId="2" fillId="0" borderId="22" xfId="1" applyFont="1" applyBorder="1" applyAlignment="1">
      <alignment horizontal="right"/>
    </xf>
    <xf numFmtId="44" fontId="2" fillId="0" borderId="30" xfId="1" applyFont="1" applyBorder="1" applyAlignment="1">
      <alignment horizontal="right"/>
    </xf>
    <xf numFmtId="44" fontId="2" fillId="0" borderId="20" xfId="1" applyFont="1" applyBorder="1" applyAlignment="1">
      <alignment horizontal="right"/>
    </xf>
    <xf numFmtId="44" fontId="4" fillId="0" borderId="22" xfId="1" applyFont="1" applyBorder="1" applyAlignment="1">
      <alignment horizontal="right"/>
    </xf>
    <xf numFmtId="44" fontId="4" fillId="0" borderId="36" xfId="1" applyFont="1" applyBorder="1" applyAlignment="1">
      <alignment horizontal="right"/>
    </xf>
    <xf numFmtId="2" fontId="2" fillId="0" borderId="0" xfId="0" applyNumberFormat="1" applyFont="1" applyBorder="1" applyAlignment="1">
      <alignment horizontal="right"/>
    </xf>
    <xf numFmtId="44" fontId="2" fillId="0" borderId="24" xfId="1" applyFont="1" applyBorder="1" applyAlignment="1">
      <alignment horizontal="right"/>
    </xf>
    <xf numFmtId="44" fontId="2" fillId="0" borderId="27" xfId="1" applyFont="1" applyBorder="1" applyAlignment="1">
      <alignment horizontal="right"/>
    </xf>
    <xf numFmtId="44" fontId="2" fillId="0" borderId="28" xfId="1" applyFont="1" applyBorder="1" applyAlignment="1">
      <alignment horizontal="right"/>
    </xf>
    <xf numFmtId="44" fontId="2" fillId="0" borderId="18" xfId="1" applyFont="1" applyBorder="1" applyAlignment="1">
      <alignment horizontal="right"/>
    </xf>
    <xf numFmtId="44" fontId="2" fillId="0" borderId="31" xfId="1" applyFont="1" applyBorder="1" applyAlignment="1">
      <alignment horizontal="right"/>
    </xf>
    <xf numFmtId="44" fontId="4" fillId="0" borderId="20" xfId="1" applyFont="1" applyBorder="1" applyAlignment="1">
      <alignment horizontal="right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5"/>
  <sheetViews>
    <sheetView tabSelected="1" topLeftCell="A19" workbookViewId="0">
      <selection activeCell="H94" sqref="H94"/>
    </sheetView>
  </sheetViews>
  <sheetFormatPr defaultRowHeight="15" x14ac:dyDescent="0.25"/>
  <cols>
    <col min="1" max="1" width="38" customWidth="1"/>
    <col min="2" max="2" width="9.42578125" style="12" customWidth="1"/>
    <col min="3" max="3" width="6.42578125" style="12" customWidth="1"/>
    <col min="4" max="4" width="12" style="12" customWidth="1"/>
    <col min="5" max="5" width="17.7109375" style="12" customWidth="1"/>
  </cols>
  <sheetData>
    <row r="1" spans="1:6" s="1" customFormat="1" ht="22.5" x14ac:dyDescent="0.3">
      <c r="A1" s="31" t="s">
        <v>0</v>
      </c>
      <c r="B1" s="32"/>
      <c r="C1" s="32"/>
      <c r="D1" s="32"/>
      <c r="E1" s="33"/>
      <c r="F1" s="5"/>
    </row>
    <row r="2" spans="1:6" s="2" customFormat="1" x14ac:dyDescent="0.25">
      <c r="A2" s="34" t="s">
        <v>1</v>
      </c>
      <c r="B2" s="7"/>
      <c r="C2" s="7"/>
      <c r="D2" s="7"/>
      <c r="E2" s="35"/>
      <c r="F2" s="4"/>
    </row>
    <row r="3" spans="1:6" s="2" customFormat="1" x14ac:dyDescent="0.25">
      <c r="A3" s="34" t="s">
        <v>14</v>
      </c>
      <c r="B3" s="7"/>
      <c r="C3" s="7"/>
      <c r="D3" s="7"/>
      <c r="E3" s="35"/>
      <c r="F3" s="4"/>
    </row>
    <row r="4" spans="1:6" s="2" customFormat="1" x14ac:dyDescent="0.25">
      <c r="A4" s="36" t="s">
        <v>2</v>
      </c>
      <c r="B4" s="8"/>
      <c r="C4" s="8"/>
      <c r="D4" s="8"/>
      <c r="E4" s="37"/>
      <c r="F4" s="4"/>
    </row>
    <row r="5" spans="1:6" s="2" customFormat="1" x14ac:dyDescent="0.25">
      <c r="A5" s="38"/>
      <c r="B5" s="9"/>
      <c r="C5" s="9"/>
      <c r="D5" s="9"/>
      <c r="E5" s="39"/>
      <c r="F5" s="4"/>
    </row>
    <row r="6" spans="1:6" s="3" customFormat="1" x14ac:dyDescent="0.25">
      <c r="A6" s="40" t="s">
        <v>3</v>
      </c>
      <c r="B6" s="10" t="s">
        <v>4</v>
      </c>
      <c r="C6" s="10" t="s">
        <v>5</v>
      </c>
      <c r="D6" s="10" t="s">
        <v>6</v>
      </c>
      <c r="E6" s="41" t="s">
        <v>7</v>
      </c>
    </row>
    <row r="7" spans="1:6" s="2" customFormat="1" x14ac:dyDescent="0.25">
      <c r="A7" s="42" t="s">
        <v>28</v>
      </c>
      <c r="B7" s="9"/>
      <c r="C7" s="9"/>
      <c r="D7" s="9"/>
      <c r="E7" s="43"/>
    </row>
    <row r="8" spans="1:6" s="2" customFormat="1" x14ac:dyDescent="0.25">
      <c r="A8" s="44" t="s">
        <v>27</v>
      </c>
      <c r="B8" s="23"/>
      <c r="C8" s="9"/>
      <c r="D8" s="9"/>
      <c r="E8" s="65">
        <f>SUM(E9:E25)</f>
        <v>121843</v>
      </c>
    </row>
    <row r="9" spans="1:6" s="2" customFormat="1" x14ac:dyDescent="0.25">
      <c r="A9" s="45" t="s">
        <v>8</v>
      </c>
      <c r="B9" s="26">
        <v>100</v>
      </c>
      <c r="C9" s="26" t="s">
        <v>9</v>
      </c>
      <c r="D9" s="60">
        <v>28.9</v>
      </c>
      <c r="E9" s="68">
        <f>B9*D9</f>
        <v>2890</v>
      </c>
    </row>
    <row r="10" spans="1:6" s="2" customFormat="1" x14ac:dyDescent="0.25">
      <c r="A10" s="45" t="s">
        <v>10</v>
      </c>
      <c r="B10" s="26">
        <v>20</v>
      </c>
      <c r="C10" s="26" t="s">
        <v>9</v>
      </c>
      <c r="D10" s="60">
        <v>182</v>
      </c>
      <c r="E10" s="68">
        <f t="shared" ref="E10:E25" si="0">B10*D10</f>
        <v>3640</v>
      </c>
    </row>
    <row r="11" spans="1:6" s="2" customFormat="1" x14ac:dyDescent="0.25">
      <c r="A11" s="45" t="s">
        <v>11</v>
      </c>
      <c r="B11" s="26">
        <v>50</v>
      </c>
      <c r="C11" s="26" t="s">
        <v>9</v>
      </c>
      <c r="D11" s="60">
        <v>28.9</v>
      </c>
      <c r="E11" s="68">
        <f t="shared" si="0"/>
        <v>1445</v>
      </c>
    </row>
    <row r="12" spans="1:6" s="2" customFormat="1" x14ac:dyDescent="0.25">
      <c r="A12" s="45" t="s">
        <v>12</v>
      </c>
      <c r="B12" s="26">
        <v>10</v>
      </c>
      <c r="C12" s="26" t="s">
        <v>9</v>
      </c>
      <c r="D12" s="60">
        <v>90</v>
      </c>
      <c r="E12" s="68">
        <f t="shared" si="0"/>
        <v>900</v>
      </c>
    </row>
    <row r="13" spans="1:6" s="2" customFormat="1" x14ac:dyDescent="0.25">
      <c r="A13" s="45" t="s">
        <v>13</v>
      </c>
      <c r="B13" s="26">
        <v>10</v>
      </c>
      <c r="C13" s="26" t="s">
        <v>9</v>
      </c>
      <c r="D13" s="60">
        <v>0</v>
      </c>
      <c r="E13" s="68">
        <f t="shared" si="0"/>
        <v>0</v>
      </c>
    </row>
    <row r="14" spans="1:6" s="2" customFormat="1" x14ac:dyDescent="0.25">
      <c r="A14" s="45" t="s">
        <v>81</v>
      </c>
      <c r="B14" s="26">
        <v>6</v>
      </c>
      <c r="C14" s="26" t="s">
        <v>9</v>
      </c>
      <c r="D14" s="60">
        <v>3660</v>
      </c>
      <c r="E14" s="68">
        <f t="shared" si="0"/>
        <v>21960</v>
      </c>
    </row>
    <row r="15" spans="1:6" s="2" customFormat="1" x14ac:dyDescent="0.25">
      <c r="A15" s="46" t="s">
        <v>15</v>
      </c>
      <c r="B15" s="28"/>
      <c r="C15" s="28"/>
      <c r="D15" s="28"/>
      <c r="E15" s="69"/>
    </row>
    <row r="16" spans="1:6" s="2" customFormat="1" x14ac:dyDescent="0.25">
      <c r="A16" s="47" t="s">
        <v>16</v>
      </c>
      <c r="B16" s="29">
        <v>5</v>
      </c>
      <c r="C16" s="29" t="s">
        <v>9</v>
      </c>
      <c r="D16" s="61">
        <v>1016</v>
      </c>
      <c r="E16" s="70">
        <f t="shared" si="0"/>
        <v>5080</v>
      </c>
    </row>
    <row r="17" spans="1:5" s="2" customFormat="1" x14ac:dyDescent="0.25">
      <c r="A17" s="46" t="s">
        <v>17</v>
      </c>
      <c r="B17" s="28"/>
      <c r="C17" s="28"/>
      <c r="D17" s="28"/>
      <c r="E17" s="69"/>
    </row>
    <row r="18" spans="1:5" s="2" customFormat="1" x14ac:dyDescent="0.25">
      <c r="A18" s="47" t="s">
        <v>16</v>
      </c>
      <c r="B18" s="29">
        <v>10</v>
      </c>
      <c r="C18" s="29" t="s">
        <v>9</v>
      </c>
      <c r="D18" s="61">
        <v>2208</v>
      </c>
      <c r="E18" s="70">
        <f t="shared" si="0"/>
        <v>22080</v>
      </c>
    </row>
    <row r="19" spans="1:5" s="2" customFormat="1" x14ac:dyDescent="0.25">
      <c r="A19" s="45" t="s">
        <v>18</v>
      </c>
      <c r="B19" s="26">
        <v>30</v>
      </c>
      <c r="C19" s="26" t="s">
        <v>9</v>
      </c>
      <c r="D19" s="60">
        <v>51</v>
      </c>
      <c r="E19" s="68">
        <f t="shared" si="0"/>
        <v>1530</v>
      </c>
    </row>
    <row r="20" spans="1:5" s="2" customFormat="1" x14ac:dyDescent="0.25">
      <c r="A20" s="45" t="s">
        <v>19</v>
      </c>
      <c r="B20" s="26">
        <v>6</v>
      </c>
      <c r="C20" s="26" t="s">
        <v>20</v>
      </c>
      <c r="D20" s="60">
        <v>1075</v>
      </c>
      <c r="E20" s="68">
        <f t="shared" si="0"/>
        <v>6450</v>
      </c>
    </row>
    <row r="21" spans="1:5" s="2" customFormat="1" x14ac:dyDescent="0.25">
      <c r="A21" s="45" t="s">
        <v>21</v>
      </c>
      <c r="B21" s="26">
        <v>50</v>
      </c>
      <c r="C21" s="26" t="s">
        <v>22</v>
      </c>
      <c r="D21" s="60">
        <v>24.2</v>
      </c>
      <c r="E21" s="68">
        <f t="shared" si="0"/>
        <v>1210</v>
      </c>
    </row>
    <row r="22" spans="1:5" s="2" customFormat="1" x14ac:dyDescent="0.25">
      <c r="A22" s="45" t="s">
        <v>23</v>
      </c>
      <c r="B22" s="26">
        <v>50</v>
      </c>
      <c r="C22" s="26" t="s">
        <v>22</v>
      </c>
      <c r="D22" s="60">
        <v>25.8</v>
      </c>
      <c r="E22" s="68">
        <f t="shared" si="0"/>
        <v>1290</v>
      </c>
    </row>
    <row r="23" spans="1:5" s="2" customFormat="1" x14ac:dyDescent="0.25">
      <c r="A23" s="45" t="s">
        <v>24</v>
      </c>
      <c r="B23" s="26">
        <v>50</v>
      </c>
      <c r="C23" s="26" t="s">
        <v>22</v>
      </c>
      <c r="D23" s="60">
        <v>129</v>
      </c>
      <c r="E23" s="68">
        <f t="shared" si="0"/>
        <v>6450</v>
      </c>
    </row>
    <row r="24" spans="1:5" s="2" customFormat="1" x14ac:dyDescent="0.25">
      <c r="A24" s="45" t="s">
        <v>25</v>
      </c>
      <c r="B24" s="26">
        <v>1250</v>
      </c>
      <c r="C24" s="26" t="s">
        <v>22</v>
      </c>
      <c r="D24" s="60">
        <v>15</v>
      </c>
      <c r="E24" s="68">
        <f t="shared" si="0"/>
        <v>18750</v>
      </c>
    </row>
    <row r="25" spans="1:5" s="2" customFormat="1" x14ac:dyDescent="0.25">
      <c r="A25" s="45" t="s">
        <v>85</v>
      </c>
      <c r="B25" s="26">
        <v>4</v>
      </c>
      <c r="C25" s="26" t="s">
        <v>26</v>
      </c>
      <c r="D25" s="60">
        <v>7042</v>
      </c>
      <c r="E25" s="68">
        <f t="shared" si="0"/>
        <v>28168</v>
      </c>
    </row>
    <row r="26" spans="1:5" s="2" customFormat="1" x14ac:dyDescent="0.25">
      <c r="A26" s="38"/>
      <c r="B26" s="9"/>
      <c r="C26" s="9"/>
      <c r="D26" s="9"/>
      <c r="E26" s="62"/>
    </row>
    <row r="27" spans="1:5" s="6" customFormat="1" ht="14.25" x14ac:dyDescent="0.2">
      <c r="A27" s="48" t="s">
        <v>29</v>
      </c>
      <c r="B27" s="25"/>
      <c r="C27" s="24"/>
      <c r="D27" s="24"/>
      <c r="E27" s="65">
        <f>SUM(E28:E30)</f>
        <v>75360</v>
      </c>
    </row>
    <row r="28" spans="1:5" s="2" customFormat="1" x14ac:dyDescent="0.25">
      <c r="A28" s="45" t="s">
        <v>30</v>
      </c>
      <c r="B28" s="26">
        <v>240</v>
      </c>
      <c r="C28" s="26" t="s">
        <v>31</v>
      </c>
      <c r="D28" s="60">
        <v>44</v>
      </c>
      <c r="E28" s="68">
        <f>B28*D28</f>
        <v>10560</v>
      </c>
    </row>
    <row r="29" spans="1:5" s="2" customFormat="1" x14ac:dyDescent="0.25">
      <c r="A29" s="45" t="s">
        <v>32</v>
      </c>
      <c r="B29" s="26">
        <v>240</v>
      </c>
      <c r="C29" s="26" t="s">
        <v>31</v>
      </c>
      <c r="D29" s="60">
        <v>55</v>
      </c>
      <c r="E29" s="68">
        <f t="shared" ref="E29:E30" si="1">B29*D29</f>
        <v>13200</v>
      </c>
    </row>
    <row r="30" spans="1:5" s="2" customFormat="1" x14ac:dyDescent="0.25">
      <c r="A30" s="45" t="s">
        <v>33</v>
      </c>
      <c r="B30" s="26">
        <v>240</v>
      </c>
      <c r="C30" s="26" t="s">
        <v>31</v>
      </c>
      <c r="D30" s="60">
        <v>215</v>
      </c>
      <c r="E30" s="68">
        <f t="shared" si="1"/>
        <v>51600</v>
      </c>
    </row>
    <row r="31" spans="1:5" s="2" customFormat="1" x14ac:dyDescent="0.25">
      <c r="A31" s="49"/>
      <c r="B31" s="21"/>
      <c r="C31" s="21"/>
      <c r="D31" s="21"/>
      <c r="E31" s="63"/>
    </row>
    <row r="32" spans="1:5" s="2" customFormat="1" x14ac:dyDescent="0.25">
      <c r="A32" s="36"/>
      <c r="B32" s="8"/>
      <c r="C32" s="8"/>
      <c r="D32" s="8"/>
      <c r="E32" s="64"/>
    </row>
    <row r="33" spans="1:5" s="2" customFormat="1" x14ac:dyDescent="0.25">
      <c r="A33" s="42" t="s">
        <v>75</v>
      </c>
      <c r="B33" s="9"/>
      <c r="C33" s="9"/>
      <c r="D33" s="9"/>
      <c r="E33" s="62"/>
    </row>
    <row r="34" spans="1:5" s="6" customFormat="1" ht="14.25" x14ac:dyDescent="0.2">
      <c r="A34" s="48" t="s">
        <v>27</v>
      </c>
      <c r="B34" s="25"/>
      <c r="C34" s="24"/>
      <c r="D34" s="24"/>
      <c r="E34" s="65">
        <f>SUM(E35:E39)</f>
        <v>37040</v>
      </c>
    </row>
    <row r="35" spans="1:5" s="2" customFormat="1" x14ac:dyDescent="0.25">
      <c r="A35" s="45" t="s">
        <v>34</v>
      </c>
      <c r="B35" s="26">
        <v>10</v>
      </c>
      <c r="C35" s="26" t="s">
        <v>22</v>
      </c>
      <c r="D35" s="60">
        <v>374</v>
      </c>
      <c r="E35" s="68">
        <f>B35*D35</f>
        <v>3740</v>
      </c>
    </row>
    <row r="36" spans="1:5" s="2" customFormat="1" x14ac:dyDescent="0.25">
      <c r="A36" s="45" t="s">
        <v>35</v>
      </c>
      <c r="B36" s="26">
        <v>40</v>
      </c>
      <c r="C36" s="26" t="s">
        <v>22</v>
      </c>
      <c r="D36" s="60">
        <v>246</v>
      </c>
      <c r="E36" s="68">
        <f t="shared" ref="E36:E39" si="2">B36*D36</f>
        <v>9840</v>
      </c>
    </row>
    <row r="37" spans="1:5" s="2" customFormat="1" x14ac:dyDescent="0.25">
      <c r="A37" s="45" t="s">
        <v>36</v>
      </c>
      <c r="B37" s="26">
        <v>10</v>
      </c>
      <c r="C37" s="26" t="s">
        <v>9</v>
      </c>
      <c r="D37" s="60">
        <v>1373</v>
      </c>
      <c r="E37" s="68">
        <f t="shared" si="2"/>
        <v>13730</v>
      </c>
    </row>
    <row r="38" spans="1:5" s="2" customFormat="1" x14ac:dyDescent="0.25">
      <c r="A38" s="45" t="s">
        <v>37</v>
      </c>
      <c r="B38" s="26">
        <v>14</v>
      </c>
      <c r="C38" s="26" t="s">
        <v>22</v>
      </c>
      <c r="D38" s="60">
        <v>387</v>
      </c>
      <c r="E38" s="68">
        <f t="shared" si="2"/>
        <v>5418</v>
      </c>
    </row>
    <row r="39" spans="1:5" s="2" customFormat="1" x14ac:dyDescent="0.25">
      <c r="A39" s="45" t="s">
        <v>38</v>
      </c>
      <c r="B39" s="26">
        <v>14</v>
      </c>
      <c r="C39" s="26" t="s">
        <v>22</v>
      </c>
      <c r="D39" s="60">
        <v>308</v>
      </c>
      <c r="E39" s="68">
        <f t="shared" si="2"/>
        <v>4312</v>
      </c>
    </row>
    <row r="40" spans="1:5" s="2" customFormat="1" x14ac:dyDescent="0.25">
      <c r="A40" s="34"/>
      <c r="B40" s="7"/>
      <c r="C40" s="7"/>
      <c r="D40" s="7"/>
      <c r="E40" s="71"/>
    </row>
    <row r="41" spans="1:5" s="6" customFormat="1" ht="14.25" x14ac:dyDescent="0.2">
      <c r="A41" s="48" t="s">
        <v>39</v>
      </c>
      <c r="B41" s="25"/>
      <c r="C41" s="24"/>
      <c r="D41" s="24"/>
      <c r="E41" s="65">
        <f>SUM(E43:E44)</f>
        <v>35100</v>
      </c>
    </row>
    <row r="42" spans="1:5" s="2" customFormat="1" x14ac:dyDescent="0.25">
      <c r="A42" s="46" t="s">
        <v>40</v>
      </c>
      <c r="B42" s="7"/>
      <c r="C42" s="28"/>
      <c r="D42" s="7"/>
      <c r="E42" s="69"/>
    </row>
    <row r="43" spans="1:5" s="2" customFormat="1" x14ac:dyDescent="0.25">
      <c r="A43" s="47" t="s">
        <v>41</v>
      </c>
      <c r="B43" s="7">
        <v>78</v>
      </c>
      <c r="C43" s="30" t="s">
        <v>22</v>
      </c>
      <c r="D43" s="67">
        <v>250</v>
      </c>
      <c r="E43" s="72">
        <f>B43*D43</f>
        <v>19500</v>
      </c>
    </row>
    <row r="44" spans="1:5" s="2" customFormat="1" x14ac:dyDescent="0.25">
      <c r="A44" s="34" t="s">
        <v>42</v>
      </c>
      <c r="B44" s="26">
        <v>10</v>
      </c>
      <c r="C44" s="26" t="s">
        <v>9</v>
      </c>
      <c r="D44" s="60">
        <v>1560</v>
      </c>
      <c r="E44" s="68">
        <f>B44*D44</f>
        <v>15600</v>
      </c>
    </row>
    <row r="45" spans="1:5" s="2" customFormat="1" x14ac:dyDescent="0.25">
      <c r="A45" s="49"/>
      <c r="B45" s="21"/>
      <c r="C45" s="21"/>
      <c r="D45" s="21"/>
      <c r="E45" s="63"/>
    </row>
    <row r="46" spans="1:5" s="2" customFormat="1" x14ac:dyDescent="0.25">
      <c r="A46" s="36"/>
      <c r="B46" s="8"/>
      <c r="C46" s="8"/>
      <c r="D46" s="8"/>
      <c r="E46" s="64"/>
    </row>
    <row r="47" spans="1:5" s="2" customFormat="1" x14ac:dyDescent="0.25">
      <c r="A47" s="51" t="s">
        <v>77</v>
      </c>
      <c r="B47" s="21"/>
      <c r="C47" s="21"/>
      <c r="D47" s="21"/>
      <c r="E47" s="63"/>
    </row>
    <row r="48" spans="1:5" s="6" customFormat="1" ht="14.25" x14ac:dyDescent="0.2">
      <c r="A48" s="52" t="s">
        <v>76</v>
      </c>
      <c r="B48" s="27"/>
      <c r="C48" s="27"/>
      <c r="D48" s="27"/>
      <c r="E48" s="73"/>
    </row>
    <row r="49" spans="1:5" s="6" customFormat="1" ht="14.25" x14ac:dyDescent="0.2">
      <c r="A49" s="48" t="s">
        <v>27</v>
      </c>
      <c r="B49" s="25"/>
      <c r="C49" s="24"/>
      <c r="D49" s="24"/>
      <c r="E49" s="65">
        <f>SUM(E50:E63)</f>
        <v>189106</v>
      </c>
    </row>
    <row r="50" spans="1:5" s="2" customFormat="1" x14ac:dyDescent="0.25">
      <c r="A50" s="45" t="s">
        <v>43</v>
      </c>
      <c r="B50" s="26">
        <v>224</v>
      </c>
      <c r="C50" s="26" t="s">
        <v>31</v>
      </c>
      <c r="D50" s="60">
        <v>175</v>
      </c>
      <c r="E50" s="68">
        <f>B50*D50</f>
        <v>39200</v>
      </c>
    </row>
    <row r="51" spans="1:5" s="2" customFormat="1" x14ac:dyDescent="0.25">
      <c r="A51" s="45" t="s">
        <v>78</v>
      </c>
      <c r="B51" s="26">
        <v>380</v>
      </c>
      <c r="C51" s="26" t="s">
        <v>22</v>
      </c>
      <c r="D51" s="60">
        <v>240</v>
      </c>
      <c r="E51" s="68">
        <f t="shared" ref="E51:E63" si="3">B51*D51</f>
        <v>91200</v>
      </c>
    </row>
    <row r="52" spans="1:5" s="2" customFormat="1" x14ac:dyDescent="0.25">
      <c r="A52" s="45" t="s">
        <v>44</v>
      </c>
      <c r="B52" s="26">
        <v>1300</v>
      </c>
      <c r="C52" s="26" t="s">
        <v>9</v>
      </c>
      <c r="D52" s="60">
        <v>5.8</v>
      </c>
      <c r="E52" s="68">
        <f t="shared" si="3"/>
        <v>7540</v>
      </c>
    </row>
    <row r="53" spans="1:5" s="2" customFormat="1" x14ac:dyDescent="0.25">
      <c r="A53" s="45" t="s">
        <v>45</v>
      </c>
      <c r="B53" s="26">
        <v>36</v>
      </c>
      <c r="C53" s="26" t="s">
        <v>22</v>
      </c>
      <c r="D53" s="60">
        <v>247</v>
      </c>
      <c r="E53" s="68">
        <f t="shared" si="3"/>
        <v>8892</v>
      </c>
    </row>
    <row r="54" spans="1:5" s="2" customFormat="1" x14ac:dyDescent="0.25">
      <c r="A54" s="45" t="s">
        <v>46</v>
      </c>
      <c r="B54" s="26">
        <v>36</v>
      </c>
      <c r="C54" s="26" t="s">
        <v>22</v>
      </c>
      <c r="D54" s="60">
        <v>374</v>
      </c>
      <c r="E54" s="68">
        <f t="shared" si="3"/>
        <v>13464</v>
      </c>
    </row>
    <row r="55" spans="1:5" s="2" customFormat="1" x14ac:dyDescent="0.25">
      <c r="A55" s="45" t="s">
        <v>47</v>
      </c>
      <c r="B55" s="26">
        <v>100</v>
      </c>
      <c r="C55" s="26" t="s">
        <v>22</v>
      </c>
      <c r="D55" s="60">
        <v>185</v>
      </c>
      <c r="E55" s="68">
        <f t="shared" si="3"/>
        <v>18500</v>
      </c>
    </row>
    <row r="56" spans="1:5" s="2" customFormat="1" x14ac:dyDescent="0.25">
      <c r="A56" s="45" t="s">
        <v>48</v>
      </c>
      <c r="B56" s="26">
        <v>36</v>
      </c>
      <c r="C56" s="26" t="s">
        <v>22</v>
      </c>
      <c r="D56" s="60">
        <v>65</v>
      </c>
      <c r="E56" s="68">
        <f t="shared" si="3"/>
        <v>2340</v>
      </c>
    </row>
    <row r="57" spans="1:5" s="2" customFormat="1" x14ac:dyDescent="0.25">
      <c r="A57" s="45" t="s">
        <v>49</v>
      </c>
      <c r="B57" s="26">
        <v>40</v>
      </c>
      <c r="C57" s="26" t="s">
        <v>9</v>
      </c>
      <c r="D57" s="60">
        <v>40</v>
      </c>
      <c r="E57" s="68">
        <f t="shared" si="3"/>
        <v>1600</v>
      </c>
    </row>
    <row r="58" spans="1:5" s="2" customFormat="1" x14ac:dyDescent="0.25">
      <c r="A58" s="45" t="s">
        <v>50</v>
      </c>
      <c r="B58" s="26">
        <v>20</v>
      </c>
      <c r="C58" s="26" t="s">
        <v>9</v>
      </c>
      <c r="D58" s="60">
        <v>38</v>
      </c>
      <c r="E58" s="68">
        <f t="shared" si="3"/>
        <v>760</v>
      </c>
    </row>
    <row r="59" spans="1:5" s="2" customFormat="1" x14ac:dyDescent="0.25">
      <c r="A59" s="45" t="s">
        <v>82</v>
      </c>
      <c r="B59" s="26">
        <v>10</v>
      </c>
      <c r="C59" s="26" t="s">
        <v>9</v>
      </c>
      <c r="D59" s="60">
        <v>90</v>
      </c>
      <c r="E59" s="68">
        <f t="shared" si="3"/>
        <v>900</v>
      </c>
    </row>
    <row r="60" spans="1:5" s="2" customFormat="1" x14ac:dyDescent="0.25">
      <c r="A60" s="45" t="s">
        <v>51</v>
      </c>
      <c r="B60" s="26">
        <v>20</v>
      </c>
      <c r="C60" s="26" t="s">
        <v>9</v>
      </c>
      <c r="D60" s="60">
        <v>75</v>
      </c>
      <c r="E60" s="68">
        <f t="shared" si="3"/>
        <v>1500</v>
      </c>
    </row>
    <row r="61" spans="1:5" s="2" customFormat="1" x14ac:dyDescent="0.25">
      <c r="A61" s="45" t="s">
        <v>52</v>
      </c>
      <c r="B61" s="26">
        <v>10</v>
      </c>
      <c r="C61" s="26" t="s">
        <v>9</v>
      </c>
      <c r="D61" s="60">
        <v>95</v>
      </c>
      <c r="E61" s="68">
        <f t="shared" si="3"/>
        <v>950</v>
      </c>
    </row>
    <row r="62" spans="1:5" s="2" customFormat="1" x14ac:dyDescent="0.25">
      <c r="A62" s="45" t="s">
        <v>53</v>
      </c>
      <c r="B62" s="26">
        <v>20</v>
      </c>
      <c r="C62" s="26" t="s">
        <v>22</v>
      </c>
      <c r="D62" s="60">
        <v>68</v>
      </c>
      <c r="E62" s="68">
        <f t="shared" si="3"/>
        <v>1360</v>
      </c>
    </row>
    <row r="63" spans="1:5" s="2" customFormat="1" x14ac:dyDescent="0.25">
      <c r="A63" s="45" t="s">
        <v>54</v>
      </c>
      <c r="B63" s="26">
        <v>20</v>
      </c>
      <c r="C63" s="26" t="s">
        <v>9</v>
      </c>
      <c r="D63" s="60">
        <v>45</v>
      </c>
      <c r="E63" s="68">
        <f t="shared" si="3"/>
        <v>900</v>
      </c>
    </row>
    <row r="64" spans="1:5" s="2" customFormat="1" x14ac:dyDescent="0.25">
      <c r="A64" s="38"/>
      <c r="B64" s="9"/>
      <c r="C64" s="9"/>
      <c r="D64" s="9"/>
      <c r="E64" s="62"/>
    </row>
    <row r="65" spans="1:6" s="2" customFormat="1" x14ac:dyDescent="0.25">
      <c r="A65" s="48" t="s">
        <v>55</v>
      </c>
      <c r="B65" s="23"/>
      <c r="C65" s="9"/>
      <c r="D65" s="9"/>
      <c r="E65" s="65">
        <f>SUM(E66:E67)</f>
        <v>138000</v>
      </c>
    </row>
    <row r="66" spans="1:6" s="2" customFormat="1" x14ac:dyDescent="0.25">
      <c r="A66" s="45" t="s">
        <v>83</v>
      </c>
      <c r="B66" s="26">
        <v>200</v>
      </c>
      <c r="C66" s="26" t="s">
        <v>31</v>
      </c>
      <c r="D66" s="60">
        <v>450</v>
      </c>
      <c r="E66" s="68">
        <f>B66*D66</f>
        <v>90000</v>
      </c>
    </row>
    <row r="67" spans="1:6" s="2" customFormat="1" x14ac:dyDescent="0.25">
      <c r="A67" s="45" t="s">
        <v>84</v>
      </c>
      <c r="B67" s="26">
        <v>192</v>
      </c>
      <c r="C67" s="26" t="s">
        <v>22</v>
      </c>
      <c r="D67" s="60">
        <v>250</v>
      </c>
      <c r="E67" s="68">
        <f>B67*D67</f>
        <v>48000</v>
      </c>
    </row>
    <row r="68" spans="1:6" s="2" customFormat="1" x14ac:dyDescent="0.25">
      <c r="A68" s="49"/>
      <c r="B68" s="21"/>
      <c r="C68" s="21"/>
      <c r="D68" s="21"/>
      <c r="E68" s="50"/>
    </row>
    <row r="69" spans="1:6" s="2" customFormat="1" x14ac:dyDescent="0.25">
      <c r="A69" s="36"/>
      <c r="B69" s="8"/>
      <c r="C69" s="8"/>
      <c r="D69" s="8"/>
      <c r="E69" s="37"/>
    </row>
    <row r="70" spans="1:6" s="6" customFormat="1" ht="14.25" x14ac:dyDescent="0.2">
      <c r="A70" s="42" t="s">
        <v>56</v>
      </c>
      <c r="B70" s="24"/>
      <c r="C70" s="24"/>
      <c r="D70" s="24"/>
      <c r="E70" s="43"/>
    </row>
    <row r="71" spans="1:6" s="6" customFormat="1" ht="14.25" x14ac:dyDescent="0.2">
      <c r="A71" s="48" t="s">
        <v>58</v>
      </c>
      <c r="B71" s="25"/>
      <c r="C71" s="24"/>
      <c r="D71" s="24"/>
      <c r="E71" s="65">
        <f>SUM(E72:E72)</f>
        <v>124950</v>
      </c>
    </row>
    <row r="72" spans="1:6" s="2" customFormat="1" x14ac:dyDescent="0.25">
      <c r="A72" s="45" t="s">
        <v>57</v>
      </c>
      <c r="B72" s="26">
        <v>10</v>
      </c>
      <c r="C72" s="26" t="s">
        <v>9</v>
      </c>
      <c r="D72" s="60">
        <v>12495</v>
      </c>
      <c r="E72" s="68">
        <f>B72*D72</f>
        <v>124950</v>
      </c>
    </row>
    <row r="73" spans="1:6" s="2" customFormat="1" x14ac:dyDescent="0.25">
      <c r="A73" s="34"/>
      <c r="B73" s="7"/>
      <c r="C73" s="7"/>
      <c r="D73" s="7"/>
      <c r="E73" s="35"/>
    </row>
    <row r="74" spans="1:6" s="2" customFormat="1" x14ac:dyDescent="0.25">
      <c r="A74" s="34"/>
      <c r="B74" s="7"/>
      <c r="C74" s="7"/>
      <c r="D74" s="7"/>
      <c r="E74" s="35"/>
    </row>
    <row r="75" spans="1:6" s="16" customFormat="1" ht="14.25" x14ac:dyDescent="0.2">
      <c r="A75" s="53" t="s">
        <v>59</v>
      </c>
      <c r="B75" s="54"/>
      <c r="C75" s="54"/>
      <c r="D75" s="54"/>
      <c r="E75" s="55"/>
    </row>
    <row r="76" spans="1:6" s="2" customFormat="1" x14ac:dyDescent="0.25">
      <c r="A76" s="34"/>
      <c r="B76" s="7"/>
      <c r="C76" s="7"/>
      <c r="D76" s="7"/>
      <c r="E76" s="35"/>
    </row>
    <row r="77" spans="1:6" s="6" customFormat="1" ht="14.25" x14ac:dyDescent="0.2">
      <c r="A77" s="42" t="s">
        <v>60</v>
      </c>
      <c r="B77" s="18"/>
      <c r="C77" s="17"/>
      <c r="D77" s="24"/>
      <c r="E77" s="43" t="s">
        <v>61</v>
      </c>
      <c r="F77" s="15"/>
    </row>
    <row r="78" spans="1:6" s="2" customFormat="1" x14ac:dyDescent="0.25">
      <c r="A78" s="38" t="s">
        <v>62</v>
      </c>
      <c r="B78" s="14"/>
      <c r="C78" s="23"/>
      <c r="D78" s="9"/>
      <c r="E78" s="62">
        <f>E8</f>
        <v>121843</v>
      </c>
    </row>
    <row r="79" spans="1:6" s="2" customFormat="1" x14ac:dyDescent="0.25">
      <c r="A79" s="38" t="s">
        <v>63</v>
      </c>
      <c r="B79" s="14"/>
      <c r="C79" s="23"/>
      <c r="D79" s="9"/>
      <c r="E79" s="62">
        <f>E27</f>
        <v>75360</v>
      </c>
    </row>
    <row r="80" spans="1:6" s="2" customFormat="1" x14ac:dyDescent="0.25">
      <c r="A80" s="38" t="s">
        <v>87</v>
      </c>
      <c r="B80" s="14"/>
      <c r="C80" s="23"/>
      <c r="D80" s="9"/>
      <c r="E80" s="62">
        <f>E34</f>
        <v>37040</v>
      </c>
    </row>
    <row r="81" spans="1:5" s="2" customFormat="1" x14ac:dyDescent="0.25">
      <c r="A81" s="38" t="s">
        <v>86</v>
      </c>
      <c r="B81" s="14"/>
      <c r="C81" s="23"/>
      <c r="D81" s="9"/>
      <c r="E81" s="62">
        <f>E41</f>
        <v>35100</v>
      </c>
    </row>
    <row r="82" spans="1:5" s="2" customFormat="1" x14ac:dyDescent="0.25">
      <c r="A82" s="49" t="s">
        <v>64</v>
      </c>
      <c r="B82" s="19"/>
      <c r="C82" s="20"/>
      <c r="D82" s="21"/>
      <c r="E82" s="63"/>
    </row>
    <row r="83" spans="1:5" s="2" customFormat="1" x14ac:dyDescent="0.25">
      <c r="A83" s="36" t="s">
        <v>88</v>
      </c>
      <c r="B83" s="13"/>
      <c r="C83" s="22"/>
      <c r="D83" s="8"/>
      <c r="E83" s="64">
        <f>E49</f>
        <v>189106</v>
      </c>
    </row>
    <row r="84" spans="1:5" s="2" customFormat="1" x14ac:dyDescent="0.25">
      <c r="A84" s="49" t="s">
        <v>64</v>
      </c>
      <c r="B84" s="19"/>
      <c r="C84" s="20"/>
      <c r="D84" s="21"/>
      <c r="E84" s="63"/>
    </row>
    <row r="85" spans="1:5" s="2" customFormat="1" x14ac:dyDescent="0.25">
      <c r="A85" s="36" t="s">
        <v>89</v>
      </c>
      <c r="B85" s="13"/>
      <c r="C85" s="22"/>
      <c r="D85" s="8"/>
      <c r="E85" s="64">
        <f>E65</f>
        <v>138000</v>
      </c>
    </row>
    <row r="86" spans="1:5" s="2" customFormat="1" x14ac:dyDescent="0.25">
      <c r="A86" s="38" t="s">
        <v>65</v>
      </c>
      <c r="B86" s="14"/>
      <c r="C86" s="23"/>
      <c r="D86" s="9"/>
      <c r="E86" s="62">
        <f>E71</f>
        <v>124950</v>
      </c>
    </row>
    <row r="87" spans="1:5" s="2" customFormat="1" x14ac:dyDescent="0.25">
      <c r="A87" s="38" t="s">
        <v>66</v>
      </c>
      <c r="B87" s="14"/>
      <c r="C87" s="23"/>
      <c r="D87" s="9"/>
      <c r="E87" s="62">
        <v>15000</v>
      </c>
    </row>
    <row r="88" spans="1:5" s="2" customFormat="1" x14ac:dyDescent="0.25">
      <c r="A88" s="38" t="s">
        <v>67</v>
      </c>
      <c r="B88" s="14"/>
      <c r="C88" s="23"/>
      <c r="D88" s="9"/>
      <c r="E88" s="62">
        <v>18000</v>
      </c>
    </row>
    <row r="89" spans="1:5" s="2" customFormat="1" x14ac:dyDescent="0.25">
      <c r="A89" s="38" t="s">
        <v>68</v>
      </c>
      <c r="B89" s="14"/>
      <c r="C89" s="23"/>
      <c r="D89" s="9"/>
      <c r="E89" s="62">
        <v>10000</v>
      </c>
    </row>
    <row r="90" spans="1:5" s="2" customFormat="1" x14ac:dyDescent="0.25">
      <c r="A90" s="38" t="s">
        <v>69</v>
      </c>
      <c r="B90" s="14"/>
      <c r="C90" s="23"/>
      <c r="D90" s="9"/>
      <c r="E90" s="62">
        <v>8000</v>
      </c>
    </row>
    <row r="91" spans="1:5" s="2" customFormat="1" x14ac:dyDescent="0.25">
      <c r="A91" s="49" t="s">
        <v>70</v>
      </c>
      <c r="B91" s="19"/>
      <c r="C91" s="20"/>
      <c r="D91" s="21"/>
      <c r="E91" s="63">
        <v>7000</v>
      </c>
    </row>
    <row r="92" spans="1:5" s="2" customFormat="1" x14ac:dyDescent="0.25">
      <c r="A92" s="49" t="s">
        <v>71</v>
      </c>
      <c r="B92" s="19"/>
      <c r="C92" s="20"/>
      <c r="D92" s="21"/>
      <c r="E92" s="63">
        <v>92000</v>
      </c>
    </row>
    <row r="93" spans="1:5" s="2" customFormat="1" x14ac:dyDescent="0.25">
      <c r="A93" s="36" t="s">
        <v>90</v>
      </c>
      <c r="B93" s="13"/>
      <c r="C93" s="22"/>
      <c r="D93" s="8"/>
      <c r="E93" s="64"/>
    </row>
    <row r="94" spans="1:5" s="2" customFormat="1" x14ac:dyDescent="0.25">
      <c r="A94" s="36"/>
      <c r="B94" s="8"/>
      <c r="C94" s="8"/>
      <c r="D94" s="8"/>
      <c r="E94" s="64"/>
    </row>
    <row r="95" spans="1:5" s="6" customFormat="1" ht="14.25" x14ac:dyDescent="0.2">
      <c r="A95" s="42" t="s">
        <v>72</v>
      </c>
      <c r="B95" s="18"/>
      <c r="C95" s="25"/>
      <c r="D95" s="24"/>
      <c r="E95" s="65">
        <f>SUM(E78:E94)</f>
        <v>871399</v>
      </c>
    </row>
    <row r="96" spans="1:5" s="6" customFormat="1" ht="14.25" x14ac:dyDescent="0.2">
      <c r="A96" s="42" t="s">
        <v>74</v>
      </c>
      <c r="B96" s="18"/>
      <c r="C96" s="25"/>
      <c r="D96" s="24"/>
      <c r="E96" s="65">
        <f>E95*15%</f>
        <v>130709.84999999999</v>
      </c>
    </row>
    <row r="97" spans="1:5" s="6" customFormat="1" thickBot="1" x14ac:dyDescent="0.25">
      <c r="A97" s="56" t="s">
        <v>73</v>
      </c>
      <c r="B97" s="57"/>
      <c r="C97" s="58"/>
      <c r="D97" s="59"/>
      <c r="E97" s="66">
        <f>SUM(E95:E96)</f>
        <v>1002108.85</v>
      </c>
    </row>
    <row r="98" spans="1:5" s="2" customFormat="1" x14ac:dyDescent="0.25">
      <c r="B98" s="11"/>
      <c r="C98" s="11"/>
      <c r="D98" s="11"/>
      <c r="E98" s="11"/>
    </row>
    <row r="99" spans="1:5" s="2" customFormat="1" x14ac:dyDescent="0.25">
      <c r="B99" s="11"/>
      <c r="C99" s="11"/>
      <c r="D99" s="11" t="s">
        <v>80</v>
      </c>
      <c r="E99" s="11"/>
    </row>
    <row r="100" spans="1:5" s="2" customFormat="1" x14ac:dyDescent="0.25">
      <c r="A100" s="2" t="s">
        <v>79</v>
      </c>
      <c r="B100" s="11"/>
      <c r="C100" s="11"/>
      <c r="D100" s="11"/>
      <c r="E100" s="11"/>
    </row>
    <row r="101" spans="1:5" s="2" customFormat="1" x14ac:dyDescent="0.25">
      <c r="B101" s="11"/>
      <c r="C101" s="11"/>
      <c r="D101" s="11"/>
      <c r="E101" s="11"/>
    </row>
    <row r="102" spans="1:5" s="2" customFormat="1" x14ac:dyDescent="0.25">
      <c r="B102" s="11"/>
      <c r="C102" s="11"/>
      <c r="D102" s="11"/>
      <c r="E102" s="11"/>
    </row>
    <row r="103" spans="1:5" s="2" customFormat="1" x14ac:dyDescent="0.25">
      <c r="B103" s="11"/>
      <c r="C103" s="11"/>
      <c r="D103" s="11"/>
      <c r="E103" s="11"/>
    </row>
    <row r="104" spans="1:5" s="2" customFormat="1" x14ac:dyDescent="0.25">
      <c r="B104" s="11"/>
      <c r="C104" s="11"/>
      <c r="D104" s="11"/>
      <c r="E104" s="11"/>
    </row>
    <row r="105" spans="1:5" s="2" customFormat="1" x14ac:dyDescent="0.25">
      <c r="B105" s="11"/>
      <c r="C105" s="11"/>
      <c r="D105" s="11"/>
      <c r="E105" s="11"/>
    </row>
    <row r="106" spans="1:5" s="2" customFormat="1" x14ac:dyDescent="0.25">
      <c r="B106" s="11"/>
      <c r="C106" s="11"/>
      <c r="D106" s="11"/>
      <c r="E106" s="11"/>
    </row>
    <row r="107" spans="1:5" s="2" customFormat="1" x14ac:dyDescent="0.25">
      <c r="B107" s="11"/>
      <c r="C107" s="11"/>
      <c r="D107" s="11"/>
      <c r="E107" s="11"/>
    </row>
    <row r="108" spans="1:5" s="2" customFormat="1" x14ac:dyDescent="0.25">
      <c r="B108" s="11"/>
      <c r="C108" s="11"/>
      <c r="D108" s="11"/>
      <c r="E108" s="11"/>
    </row>
    <row r="109" spans="1:5" s="2" customFormat="1" x14ac:dyDescent="0.25">
      <c r="B109" s="11"/>
      <c r="C109" s="11"/>
      <c r="D109" s="11"/>
      <c r="E109" s="11"/>
    </row>
    <row r="110" spans="1:5" s="2" customFormat="1" x14ac:dyDescent="0.25">
      <c r="B110" s="11"/>
      <c r="C110" s="11"/>
      <c r="D110" s="11"/>
      <c r="E110" s="11"/>
    </row>
    <row r="111" spans="1:5" s="2" customFormat="1" x14ac:dyDescent="0.25">
      <c r="B111" s="11"/>
      <c r="C111" s="11"/>
      <c r="D111" s="11"/>
      <c r="E111" s="11"/>
    </row>
    <row r="112" spans="1:5" s="2" customFormat="1" x14ac:dyDescent="0.25">
      <c r="B112" s="11"/>
      <c r="C112" s="11"/>
      <c r="D112" s="11"/>
      <c r="E112" s="11"/>
    </row>
    <row r="113" spans="2:5" s="2" customFormat="1" x14ac:dyDescent="0.25">
      <c r="B113" s="11"/>
      <c r="C113" s="11"/>
      <c r="D113" s="11"/>
      <c r="E113" s="11"/>
    </row>
    <row r="114" spans="2:5" s="2" customFormat="1" x14ac:dyDescent="0.25">
      <c r="B114" s="11"/>
      <c r="C114" s="11"/>
      <c r="D114" s="11"/>
      <c r="E114" s="11"/>
    </row>
    <row r="115" spans="2:5" s="2" customFormat="1" x14ac:dyDescent="0.25">
      <c r="B115" s="11"/>
      <c r="C115" s="11"/>
      <c r="D115" s="11"/>
      <c r="E115" s="11"/>
    </row>
    <row r="116" spans="2:5" s="2" customFormat="1" x14ac:dyDescent="0.25">
      <c r="B116" s="11"/>
      <c r="C116" s="11"/>
      <c r="D116" s="11"/>
      <c r="E116" s="11"/>
    </row>
    <row r="117" spans="2:5" s="2" customFormat="1" x14ac:dyDescent="0.25">
      <c r="B117" s="11"/>
      <c r="C117" s="11"/>
      <c r="D117" s="11"/>
      <c r="E117" s="11"/>
    </row>
    <row r="118" spans="2:5" s="2" customFormat="1" x14ac:dyDescent="0.25">
      <c r="B118" s="11"/>
      <c r="C118" s="11"/>
      <c r="D118" s="11"/>
      <c r="E118" s="11"/>
    </row>
    <row r="119" spans="2:5" s="2" customFormat="1" x14ac:dyDescent="0.25">
      <c r="B119" s="11"/>
      <c r="C119" s="11"/>
      <c r="D119" s="11"/>
      <c r="E119" s="11"/>
    </row>
    <row r="120" spans="2:5" s="2" customFormat="1" x14ac:dyDescent="0.25">
      <c r="B120" s="11"/>
      <c r="C120" s="11"/>
      <c r="D120" s="11"/>
      <c r="E120" s="11"/>
    </row>
    <row r="121" spans="2:5" s="2" customFormat="1" x14ac:dyDescent="0.25">
      <c r="B121" s="11"/>
      <c r="C121" s="11"/>
      <c r="D121" s="11"/>
      <c r="E121" s="11"/>
    </row>
    <row r="122" spans="2:5" s="2" customFormat="1" x14ac:dyDescent="0.25">
      <c r="B122" s="11"/>
      <c r="C122" s="11"/>
      <c r="D122" s="11"/>
      <c r="E122" s="11"/>
    </row>
    <row r="123" spans="2:5" s="2" customFormat="1" x14ac:dyDescent="0.25">
      <c r="B123" s="11"/>
      <c r="C123" s="11"/>
      <c r="D123" s="11"/>
      <c r="E123" s="11"/>
    </row>
    <row r="124" spans="2:5" s="2" customFormat="1" x14ac:dyDescent="0.25">
      <c r="B124" s="11"/>
      <c r="C124" s="11"/>
      <c r="D124" s="11"/>
      <c r="E124" s="11"/>
    </row>
    <row r="125" spans="2:5" s="2" customFormat="1" x14ac:dyDescent="0.25">
      <c r="B125" s="11"/>
      <c r="C125" s="11"/>
      <c r="D125" s="11"/>
      <c r="E125" s="11"/>
    </row>
    <row r="126" spans="2:5" s="2" customFormat="1" x14ac:dyDescent="0.25">
      <c r="B126" s="11"/>
      <c r="C126" s="11"/>
      <c r="D126" s="11"/>
      <c r="E126" s="11"/>
    </row>
    <row r="127" spans="2:5" s="2" customFormat="1" x14ac:dyDescent="0.25">
      <c r="B127" s="11"/>
      <c r="C127" s="11"/>
      <c r="D127" s="11"/>
      <c r="E127" s="11"/>
    </row>
    <row r="128" spans="2:5" s="2" customFormat="1" x14ac:dyDescent="0.25">
      <c r="B128" s="11"/>
      <c r="C128" s="11"/>
      <c r="D128" s="11"/>
      <c r="E128" s="11"/>
    </row>
    <row r="129" spans="2:5" s="2" customFormat="1" x14ac:dyDescent="0.25">
      <c r="B129" s="11"/>
      <c r="C129" s="11"/>
      <c r="D129" s="11"/>
      <c r="E129" s="11"/>
    </row>
    <row r="130" spans="2:5" s="2" customFormat="1" x14ac:dyDescent="0.25">
      <c r="B130" s="11"/>
      <c r="C130" s="11"/>
      <c r="D130" s="11"/>
      <c r="E130" s="11"/>
    </row>
    <row r="131" spans="2:5" s="2" customFormat="1" x14ac:dyDescent="0.25">
      <c r="B131" s="11"/>
      <c r="C131" s="11"/>
      <c r="D131" s="11"/>
      <c r="E131" s="11"/>
    </row>
    <row r="132" spans="2:5" s="2" customFormat="1" x14ac:dyDescent="0.25">
      <c r="B132" s="11"/>
      <c r="C132" s="11"/>
      <c r="D132" s="11"/>
      <c r="E132" s="11"/>
    </row>
    <row r="133" spans="2:5" s="2" customFormat="1" x14ac:dyDescent="0.25">
      <c r="B133" s="11"/>
      <c r="C133" s="11"/>
      <c r="D133" s="11"/>
      <c r="E133" s="11"/>
    </row>
    <row r="134" spans="2:5" s="2" customFormat="1" x14ac:dyDescent="0.25">
      <c r="B134" s="11"/>
      <c r="C134" s="11"/>
      <c r="D134" s="11"/>
      <c r="E134" s="11"/>
    </row>
    <row r="135" spans="2:5" s="2" customFormat="1" x14ac:dyDescent="0.25">
      <c r="B135" s="11"/>
      <c r="C135" s="11"/>
      <c r="D135" s="11"/>
      <c r="E135" s="11"/>
    </row>
    <row r="136" spans="2:5" s="2" customFormat="1" x14ac:dyDescent="0.25">
      <c r="B136" s="11"/>
      <c r="C136" s="11"/>
      <c r="D136" s="11"/>
      <c r="E136" s="11"/>
    </row>
    <row r="137" spans="2:5" s="2" customFormat="1" x14ac:dyDescent="0.25">
      <c r="B137" s="11"/>
      <c r="C137" s="11"/>
      <c r="D137" s="11"/>
      <c r="E137" s="11"/>
    </row>
    <row r="138" spans="2:5" s="2" customFormat="1" x14ac:dyDescent="0.25">
      <c r="B138" s="11"/>
      <c r="C138" s="11"/>
      <c r="D138" s="11"/>
      <c r="E138" s="11"/>
    </row>
    <row r="139" spans="2:5" s="2" customFormat="1" x14ac:dyDescent="0.25">
      <c r="B139" s="11"/>
      <c r="C139" s="11"/>
      <c r="D139" s="11"/>
      <c r="E139" s="11"/>
    </row>
    <row r="140" spans="2:5" s="2" customFormat="1" x14ac:dyDescent="0.25">
      <c r="B140" s="11"/>
      <c r="C140" s="11"/>
      <c r="D140" s="11"/>
      <c r="E140" s="11"/>
    </row>
    <row r="141" spans="2:5" s="2" customFormat="1" x14ac:dyDescent="0.25">
      <c r="B141" s="11"/>
      <c r="C141" s="11"/>
      <c r="D141" s="11"/>
      <c r="E141" s="11"/>
    </row>
    <row r="142" spans="2:5" s="2" customFormat="1" x14ac:dyDescent="0.25">
      <c r="B142" s="11"/>
      <c r="C142" s="11"/>
      <c r="D142" s="11"/>
      <c r="E142" s="11"/>
    </row>
    <row r="143" spans="2:5" s="2" customFormat="1" x14ac:dyDescent="0.25">
      <c r="B143" s="11"/>
      <c r="C143" s="11"/>
      <c r="D143" s="11"/>
      <c r="E143" s="11"/>
    </row>
    <row r="144" spans="2:5" s="2" customFormat="1" x14ac:dyDescent="0.25">
      <c r="B144" s="11"/>
      <c r="C144" s="11"/>
      <c r="D144" s="11"/>
      <c r="E144" s="11"/>
    </row>
    <row r="145" spans="2:5" s="2" customFormat="1" x14ac:dyDescent="0.25">
      <c r="B145" s="11"/>
      <c r="C145" s="11"/>
      <c r="D145" s="11"/>
      <c r="E145" s="11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Apoklem s.r.o.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Douchová</dc:creator>
  <cp:lastModifiedBy>Dana Douchová</cp:lastModifiedBy>
  <cp:lastPrinted>2016-01-26T12:51:12Z</cp:lastPrinted>
  <dcterms:created xsi:type="dcterms:W3CDTF">2016-01-26T08:48:50Z</dcterms:created>
  <dcterms:modified xsi:type="dcterms:W3CDTF">2016-01-27T14:25:12Z</dcterms:modified>
</cp:coreProperties>
</file>